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18. évi adatok\2018. évi módosítások\2018. májusi rendelet mód\"/>
    </mc:Choice>
  </mc:AlternateContent>
  <xr:revisionPtr revIDLastSave="0" documentId="13_ncr:1_{615D95A3-8109-4D37-A3E0-91A96F4B3425}" xr6:coauthVersionLast="32" xr6:coauthVersionMax="32" xr10:uidLastSave="{00000000-0000-0000-0000-000000000000}"/>
  <bookViews>
    <workbookView xWindow="0" yWindow="75" windowWidth="15480" windowHeight="1023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melléklet'!$A$1:$L$95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79017"/>
</workbook>
</file>

<file path=xl/calcChain.xml><?xml version="1.0" encoding="utf-8"?>
<calcChain xmlns="http://schemas.openxmlformats.org/spreadsheetml/2006/main">
  <c r="I95" i="8" l="1"/>
  <c r="K93" i="8"/>
  <c r="J93" i="8"/>
  <c r="L93" i="8" s="1"/>
  <c r="K92" i="8"/>
  <c r="K91" i="8" s="1"/>
  <c r="K95" i="8" s="1"/>
  <c r="J92" i="8"/>
  <c r="L92" i="8" s="1"/>
  <c r="G92" i="8"/>
  <c r="G91" i="8" s="1"/>
  <c r="G95" i="8" s="1"/>
  <c r="D92" i="8"/>
  <c r="D91" i="8" s="1"/>
  <c r="D95" i="8" s="1"/>
  <c r="I91" i="8"/>
  <c r="H91" i="8"/>
  <c r="H95" i="8" s="1"/>
  <c r="F91" i="8"/>
  <c r="F95" i="8" s="1"/>
  <c r="E91" i="8"/>
  <c r="E95" i="8" s="1"/>
  <c r="C91" i="8"/>
  <c r="C95" i="8" s="1"/>
  <c r="B91" i="8"/>
  <c r="B95" i="8" s="1"/>
  <c r="C38" i="8"/>
  <c r="D38" i="8"/>
  <c r="E38" i="8"/>
  <c r="F38" i="8"/>
  <c r="G38" i="8"/>
  <c r="H38" i="8"/>
  <c r="I38" i="8"/>
  <c r="J38" i="8"/>
  <c r="K38" i="8"/>
  <c r="L38" i="8"/>
  <c r="B38" i="8"/>
  <c r="L53" i="8"/>
  <c r="K53" i="8"/>
  <c r="J53" i="8"/>
  <c r="C83" i="8"/>
  <c r="D83" i="8"/>
  <c r="E83" i="8"/>
  <c r="F83" i="8"/>
  <c r="G83" i="8"/>
  <c r="H83" i="8"/>
  <c r="I83" i="8"/>
  <c r="J83" i="8"/>
  <c r="K83" i="8"/>
  <c r="L83" i="8"/>
  <c r="B83" i="8"/>
  <c r="L85" i="8"/>
  <c r="K85" i="8"/>
  <c r="J85" i="8"/>
  <c r="K21" i="8"/>
  <c r="J21" i="8"/>
  <c r="L21" i="8" s="1"/>
  <c r="K20" i="8"/>
  <c r="J20" i="8"/>
  <c r="L20" i="8" s="1"/>
  <c r="H13" i="8"/>
  <c r="H10" i="8" s="1"/>
  <c r="K19" i="8"/>
  <c r="J19" i="8"/>
  <c r="C10" i="8"/>
  <c r="E10" i="8"/>
  <c r="F10" i="8"/>
  <c r="I10" i="8"/>
  <c r="B10" i="8"/>
  <c r="L11" i="8"/>
  <c r="K11" i="8"/>
  <c r="J11" i="8"/>
  <c r="L91" i="8" l="1"/>
  <c r="L95" i="8" s="1"/>
  <c r="J91" i="8"/>
  <c r="J95" i="8" s="1"/>
  <c r="L19" i="8"/>
  <c r="K84" i="8"/>
  <c r="K87" i="8" s="1"/>
  <c r="J84" i="8"/>
  <c r="J87" i="8" s="1"/>
  <c r="G84" i="8"/>
  <c r="G87" i="8" s="1"/>
  <c r="D84" i="8"/>
  <c r="D87" i="8" s="1"/>
  <c r="C87" i="8"/>
  <c r="E87" i="8"/>
  <c r="F87" i="8"/>
  <c r="H87" i="8"/>
  <c r="K77" i="8"/>
  <c r="J77" i="8"/>
  <c r="K76" i="8"/>
  <c r="J76" i="8"/>
  <c r="L76" i="8" s="1"/>
  <c r="G77" i="8"/>
  <c r="G76" i="8"/>
  <c r="D77" i="8"/>
  <c r="D76" i="8"/>
  <c r="C75" i="8"/>
  <c r="C79" i="8" s="1"/>
  <c r="E75" i="8"/>
  <c r="E79" i="8" s="1"/>
  <c r="F75" i="8"/>
  <c r="F79" i="8" s="1"/>
  <c r="H75" i="8"/>
  <c r="H79" i="8" s="1"/>
  <c r="I75" i="8"/>
  <c r="I79" i="8" s="1"/>
  <c r="I87" i="8"/>
  <c r="L77" i="8" l="1"/>
  <c r="L75" i="8" s="1"/>
  <c r="L79" i="8" s="1"/>
  <c r="L84" i="8"/>
  <c r="L87" i="8" s="1"/>
  <c r="K75" i="8"/>
  <c r="K79" i="8" s="1"/>
  <c r="J75" i="8"/>
  <c r="J79" i="8" s="1"/>
  <c r="G75" i="8"/>
  <c r="G79" i="8" s="1"/>
  <c r="D75" i="8"/>
  <c r="D79" i="8" s="1"/>
  <c r="C30" i="8"/>
  <c r="E30" i="8"/>
  <c r="F30" i="8"/>
  <c r="H30" i="8"/>
  <c r="I30" i="8"/>
  <c r="I35" i="8" s="1"/>
  <c r="C28" i="8"/>
  <c r="D28" i="8"/>
  <c r="E28" i="8"/>
  <c r="E35" i="8" s="1"/>
  <c r="F28" i="8"/>
  <c r="G28" i="8"/>
  <c r="H28" i="8"/>
  <c r="I28" i="8"/>
  <c r="J28" i="8"/>
  <c r="K28" i="8"/>
  <c r="L28" i="8"/>
  <c r="C35" i="8"/>
  <c r="C62" i="8"/>
  <c r="E62" i="8"/>
  <c r="F62" i="8"/>
  <c r="H62" i="8"/>
  <c r="I62" i="8"/>
  <c r="C60" i="8"/>
  <c r="C68" i="8" s="1"/>
  <c r="D60" i="8"/>
  <c r="E60" i="8"/>
  <c r="F60" i="8"/>
  <c r="G60" i="8"/>
  <c r="H60" i="8"/>
  <c r="H68" i="8" s="1"/>
  <c r="I60" i="8"/>
  <c r="I68" i="8" s="1"/>
  <c r="J60" i="8"/>
  <c r="K60" i="8"/>
  <c r="L60" i="8"/>
  <c r="C57" i="8"/>
  <c r="E57" i="8"/>
  <c r="F57" i="8"/>
  <c r="H57" i="8"/>
  <c r="I57" i="8"/>
  <c r="C23" i="8"/>
  <c r="D23" i="8"/>
  <c r="E23" i="8"/>
  <c r="E26" i="8" s="1"/>
  <c r="F23" i="8"/>
  <c r="G23" i="8"/>
  <c r="H23" i="8"/>
  <c r="I23" i="8"/>
  <c r="J23" i="8"/>
  <c r="K23" i="8"/>
  <c r="L23" i="8"/>
  <c r="K31" i="8"/>
  <c r="K30" i="8" s="1"/>
  <c r="K35" i="8" s="1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63" i="8"/>
  <c r="K64" i="8"/>
  <c r="J31" i="8"/>
  <c r="J39" i="8"/>
  <c r="J40" i="8"/>
  <c r="J41" i="8"/>
  <c r="L41" i="8" s="1"/>
  <c r="J42" i="8"/>
  <c r="J43" i="8"/>
  <c r="J44" i="8"/>
  <c r="J45" i="8"/>
  <c r="L45" i="8" s="1"/>
  <c r="J46" i="8"/>
  <c r="J47" i="8"/>
  <c r="J48" i="8"/>
  <c r="J49" i="8"/>
  <c r="L49" i="8" s="1"/>
  <c r="J50" i="8"/>
  <c r="J51" i="8"/>
  <c r="J52" i="8"/>
  <c r="J55" i="8"/>
  <c r="J63" i="8"/>
  <c r="J64" i="8"/>
  <c r="K13" i="8"/>
  <c r="K14" i="8"/>
  <c r="K15" i="8"/>
  <c r="K16" i="8"/>
  <c r="K17" i="8"/>
  <c r="K18" i="8"/>
  <c r="J13" i="8"/>
  <c r="J14" i="8"/>
  <c r="J15" i="8"/>
  <c r="J16" i="8"/>
  <c r="J17" i="8"/>
  <c r="J18" i="8"/>
  <c r="K12" i="8"/>
  <c r="J12" i="8"/>
  <c r="G64" i="8"/>
  <c r="G63" i="8"/>
  <c r="G62" i="8" s="1"/>
  <c r="G55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1" i="8"/>
  <c r="G30" i="8" s="1"/>
  <c r="G35" i="8" s="1"/>
  <c r="G18" i="8"/>
  <c r="G17" i="8"/>
  <c r="G16" i="8"/>
  <c r="G15" i="8"/>
  <c r="G14" i="8"/>
  <c r="G13" i="8"/>
  <c r="G12" i="8"/>
  <c r="F26" i="8"/>
  <c r="L16" i="8" l="1"/>
  <c r="L12" i="8"/>
  <c r="H35" i="8"/>
  <c r="F68" i="8"/>
  <c r="G57" i="8"/>
  <c r="E68" i="8"/>
  <c r="L64" i="8"/>
  <c r="L17" i="8"/>
  <c r="L63" i="8"/>
  <c r="L62" i="8" s="1"/>
  <c r="L68" i="8" s="1"/>
  <c r="L50" i="8"/>
  <c r="L46" i="8"/>
  <c r="L42" i="8"/>
  <c r="L31" i="8"/>
  <c r="L30" i="8" s="1"/>
  <c r="L35" i="8" s="1"/>
  <c r="L13" i="8"/>
  <c r="J10" i="8"/>
  <c r="J26" i="8" s="1"/>
  <c r="L15" i="8"/>
  <c r="K10" i="8"/>
  <c r="K26" i="8" s="1"/>
  <c r="K62" i="8"/>
  <c r="K57" i="8"/>
  <c r="G10" i="8"/>
  <c r="L18" i="8"/>
  <c r="L14" i="8"/>
  <c r="L51" i="8"/>
  <c r="L47" i="8"/>
  <c r="L43" i="8"/>
  <c r="J57" i="8"/>
  <c r="L52" i="8"/>
  <c r="L48" i="8"/>
  <c r="L44" i="8"/>
  <c r="L40" i="8"/>
  <c r="K68" i="8"/>
  <c r="G68" i="8"/>
  <c r="L39" i="8"/>
  <c r="J30" i="8"/>
  <c r="J35" i="8" s="1"/>
  <c r="J62" i="8"/>
  <c r="J68" i="8" s="1"/>
  <c r="G26" i="8"/>
  <c r="F35" i="8"/>
  <c r="F71" i="8"/>
  <c r="E71" i="8"/>
  <c r="C71" i="8"/>
  <c r="D13" i="8"/>
  <c r="D14" i="8"/>
  <c r="D15" i="8"/>
  <c r="D16" i="8"/>
  <c r="D17" i="8"/>
  <c r="D18" i="8"/>
  <c r="D31" i="8"/>
  <c r="D30" i="8" s="1"/>
  <c r="D35" i="8" s="1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5" i="8"/>
  <c r="D63" i="8"/>
  <c r="D64" i="8"/>
  <c r="D12" i="8"/>
  <c r="C26" i="8"/>
  <c r="H26" i="8"/>
  <c r="H71" i="8" s="1"/>
  <c r="I26" i="8"/>
  <c r="I71" i="8" s="1"/>
  <c r="K71" i="8" l="1"/>
  <c r="L10" i="8"/>
  <c r="L26" i="8" s="1"/>
  <c r="D10" i="8"/>
  <c r="D26" i="8" s="1"/>
  <c r="L57" i="8"/>
  <c r="G71" i="8"/>
  <c r="D62" i="8"/>
  <c r="D68" i="8" s="1"/>
  <c r="D57" i="8"/>
  <c r="J71" i="8"/>
  <c r="L71" i="8" l="1"/>
  <c r="B87" i="8"/>
  <c r="B62" i="8" l="1"/>
  <c r="B75" i="8"/>
  <c r="B79" i="8" s="1"/>
  <c r="B30" i="8"/>
  <c r="B60" i="8"/>
  <c r="B68" i="8" s="1"/>
  <c r="B23" i="8"/>
  <c r="B28" i="8"/>
  <c r="B57" i="8"/>
  <c r="B35" i="8" l="1"/>
  <c r="D71" i="8" s="1"/>
  <c r="B26" i="8"/>
  <c r="B71" i="8" l="1"/>
</calcChain>
</file>

<file path=xl/sharedStrings.xml><?xml version="1.0" encoding="utf-8"?>
<sst xmlns="http://schemas.openxmlformats.org/spreadsheetml/2006/main" count="78" uniqueCount="68">
  <si>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</si>
  <si>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</si>
  <si>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</si>
  <si>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</si>
  <si>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</si>
  <si>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</si>
  <si>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</si>
  <si>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</si>
  <si>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</si>
  <si>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</si>
  <si>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</si>
  <si>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</si>
  <si>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</si>
  <si>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</si>
  <si>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</si>
  <si>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</si>
  <si>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</si>
  <si>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</si>
  <si>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</si>
  <si>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</si>
  <si>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</si>
  <si>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</si>
  <si>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</si>
  <si>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</si>
  <si>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</si>
  <si>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</si>
  <si>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</si>
  <si>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</si>
  <si>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</si>
  <si>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</si>
  <si>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</si>
  <si>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</si>
  <si>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</si>
  <si>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Országgyűlési képviselő választás kiadásaink támogatása</t>
  </si>
  <si>
    <t>KOMÁROMI POLGÁRMESTERI HIVATAL TÁMOGATÁSOK ÉS ÁTVETT PÉNZESZKÖZÖK (VISSZATÉRÍTENDŐ ÉS VISSZA NEM TÉRÍTENDŐ) MINDÖSSZESEN:</t>
  </si>
  <si>
    <t xml:space="preserve">TOP-1.1.2-16 Inkubátorházak fejlesztése </t>
  </si>
  <si>
    <t xml:space="preserve">TOP-3.2.1-16 Komáromi Jókai Mór Gimnázium energetikai korszerűsítése </t>
  </si>
  <si>
    <t xml:space="preserve">TOP-4.2.1-15 Eszközbeszerzés a Gondozási Központba </t>
  </si>
  <si>
    <t>TOP-7.1.1-16 CLDD közösségfejlesztés</t>
  </si>
  <si>
    <t>TOP-5.3.1-16 Identitás és kohézió erősítése</t>
  </si>
  <si>
    <t>EFOP-1.8.2-16 Alapellátás fejlesztése</t>
  </si>
  <si>
    <t>Zöld város kialakítása</t>
  </si>
  <si>
    <t xml:space="preserve">EFOP-4.1.7-16 Regionális népi kézműves alkotóház </t>
  </si>
  <si>
    <t>EFOP-4.1.9-16 Oktatási tér tanulmánytár kialakítása</t>
  </si>
  <si>
    <t>EFOP-1.2.11-16 Esély Otthon</t>
  </si>
  <si>
    <t>EFOP-1.5.2-16 Humán szolgáltatások fejlesztése</t>
  </si>
  <si>
    <t>TOP-1.4.1-15 A Komáromi Aprótalpak Bölcsőde felújítása</t>
  </si>
  <si>
    <t>TOP-3.2.2-15 Geotermikus hőellátó rendszer kiépítése Komáromban</t>
  </si>
  <si>
    <t>EFOP-4.1.8-16 Jókai Mór Könyvtár tanulást elősegítő infrastrukturális fejlesztés (gyerekkönyvtár bővítés)</t>
  </si>
  <si>
    <t>Bethlen Gábor Alap testvérvárosi pályázat támogatása</t>
  </si>
  <si>
    <t>Önként vállalt feladatok</t>
  </si>
  <si>
    <t>Javasolt módosítás</t>
  </si>
  <si>
    <t>Kötelező feladatok</t>
  </si>
  <si>
    <t>Összesen</t>
  </si>
  <si>
    <t>2018. évi kapott visszatérítendő és vissza nem térítendő támogatások és pénzeszközátvételek előirányzatának módosítása Komárom  Város Önkormányzatánál és Intézményeinél</t>
  </si>
  <si>
    <t>1/2018.(I.30.) önk rendelet eredeti ei</t>
  </si>
  <si>
    <t>Módosított előirányzat</t>
  </si>
  <si>
    <t>/2018. (..) önk rend módosított ei</t>
  </si>
  <si>
    <t>Helyi önkormányzatok működésének általános támogatása támogatása</t>
  </si>
  <si>
    <t>Költségvetési szerveknél foglalkoztatottak 2018. évi bérkompenzációja</t>
  </si>
  <si>
    <t>Vis maior támogatás</t>
  </si>
  <si>
    <t>2017. évi Autómentes Nap támogatása</t>
  </si>
  <si>
    <t>Időközi helyi önkormányzati képviselő választás támogatása</t>
  </si>
  <si>
    <t>Belterületi utak, járdák, hidak felújításának támogatása</t>
  </si>
  <si>
    <t>KOMÁROMI KLAPKA GYÖRGY MÚZEUM</t>
  </si>
  <si>
    <t>KOMÁROMI KLAPKA GYÖRGY MÚZEUM TÁMOGATÁSOK ÉS ÁTVETT PÉNZESZKÖZÖK (VISSZATÉRÍTENDŐ ÉS VISSZA NEM TÉRÍTENDŐ) MINDÖSSZESEN:</t>
  </si>
  <si>
    <t>Támogatás Szamódy Zsolt Komáromi Erődrendszert ábrázoló fotóinak megvásárlására</t>
  </si>
  <si>
    <t>Támpgatás Komárom-Szőnyben, a Brigetiói Legitábor praetentura részében apszisos épület feltárására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</si>
</sst>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color indexed="8"/>
      <name val="Arial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4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20" fillId="0" borderId="0" xfId="74" applyAlignment="1">
      <alignment horizontal="right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center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5"/>
  <sheetViews>
    <sheetView tabSelected="1" zoomScaleNormal="100" zoomScaleSheetLayoutView="100" workbookViewId="0">
      <pane ySplit="7" topLeftCell="A8" activePane="bottomLeft" state="frozen"/>
      <selection pane="bottomLeft" activeCell="A92" sqref="A92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16384" width="9.140625" style="1"/>
  </cols>
  <sheetData>
    <row r="1" spans="1:13" x14ac:dyDescent="0.2">
      <c r="K1" s="44" t="s">
        <v>28</v>
      </c>
      <c r="L1" s="44"/>
    </row>
    <row r="2" spans="1:13" x14ac:dyDescent="0.2">
      <c r="A2" s="8"/>
      <c r="B2" s="4"/>
    </row>
    <row r="3" spans="1:13" ht="32.25" customHeight="1" x14ac:dyDescent="0.2">
      <c r="A3" s="43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3" ht="12.75" customHeight="1" x14ac:dyDescent="0.2">
      <c r="A4" s="39"/>
      <c r="B4" s="39"/>
      <c r="C4" s="12"/>
    </row>
    <row r="5" spans="1:13" ht="15.75" x14ac:dyDescent="0.25">
      <c r="A5" s="38"/>
      <c r="B5" s="38"/>
      <c r="L5" s="29" t="s">
        <v>27</v>
      </c>
    </row>
    <row r="6" spans="1:13" ht="38.25" customHeight="1" x14ac:dyDescent="0.2">
      <c r="A6" s="40" t="s">
        <v>16</v>
      </c>
      <c r="B6" s="41" t="s">
        <v>52</v>
      </c>
      <c r="C6" s="41" t="s">
        <v>50</v>
      </c>
      <c r="D6" s="46" t="s">
        <v>55</v>
      </c>
      <c r="E6" s="48" t="s">
        <v>56</v>
      </c>
      <c r="F6" s="48"/>
      <c r="G6" s="48"/>
      <c r="H6" s="49" t="s">
        <v>51</v>
      </c>
      <c r="I6" s="50"/>
      <c r="J6" s="51" t="s">
        <v>57</v>
      </c>
      <c r="K6" s="52"/>
      <c r="L6" s="53"/>
    </row>
    <row r="7" spans="1:13" ht="36" x14ac:dyDescent="0.2">
      <c r="A7" s="40"/>
      <c r="B7" s="42"/>
      <c r="C7" s="45"/>
      <c r="D7" s="47"/>
      <c r="E7" s="28" t="s">
        <v>52</v>
      </c>
      <c r="F7" s="30" t="s">
        <v>50</v>
      </c>
      <c r="G7" s="28" t="s">
        <v>53</v>
      </c>
      <c r="H7" s="28" t="s">
        <v>52</v>
      </c>
      <c r="I7" s="30" t="s">
        <v>50</v>
      </c>
      <c r="J7" s="28" t="s">
        <v>52</v>
      </c>
      <c r="K7" s="30" t="s">
        <v>50</v>
      </c>
      <c r="L7" s="27" t="s">
        <v>53</v>
      </c>
      <c r="M7" s="34"/>
    </row>
    <row r="8" spans="1:13" x14ac:dyDescent="0.2">
      <c r="A8" s="13" t="s">
        <v>0</v>
      </c>
      <c r="B8" s="15"/>
      <c r="C8" s="31"/>
      <c r="D8" s="32"/>
      <c r="E8" s="31"/>
      <c r="F8" s="33"/>
      <c r="G8" s="33"/>
      <c r="H8" s="33"/>
      <c r="I8" s="33"/>
      <c r="J8" s="33"/>
      <c r="K8" s="33"/>
      <c r="L8" s="33"/>
      <c r="M8" s="34"/>
    </row>
    <row r="9" spans="1:13" x14ac:dyDescent="0.2">
      <c r="A9" s="16"/>
      <c r="B9" s="17"/>
      <c r="C9" s="31"/>
      <c r="D9" s="32"/>
      <c r="E9" s="31"/>
      <c r="F9" s="33"/>
      <c r="G9" s="33"/>
      <c r="H9" s="33"/>
      <c r="I9" s="33"/>
      <c r="J9" s="33"/>
      <c r="K9" s="33"/>
      <c r="L9" s="33"/>
      <c r="M9" s="34"/>
    </row>
    <row r="10" spans="1:13" s="5" customFormat="1" x14ac:dyDescent="0.2">
      <c r="A10" s="13" t="s">
        <v>8</v>
      </c>
      <c r="B10" s="15">
        <f>SUM(B11:B22)</f>
        <v>745631</v>
      </c>
      <c r="C10" s="15">
        <f t="shared" ref="C10:L10" si="0">SUM(C11:C22)</f>
        <v>5718</v>
      </c>
      <c r="D10" s="15">
        <f t="shared" si="0"/>
        <v>751349</v>
      </c>
      <c r="E10" s="15">
        <f t="shared" si="0"/>
        <v>745631</v>
      </c>
      <c r="F10" s="15">
        <f t="shared" si="0"/>
        <v>5718</v>
      </c>
      <c r="G10" s="15">
        <f t="shared" si="0"/>
        <v>751349</v>
      </c>
      <c r="H10" s="15">
        <f t="shared" si="0"/>
        <v>31720</v>
      </c>
      <c r="I10" s="15">
        <f t="shared" si="0"/>
        <v>0</v>
      </c>
      <c r="J10" s="15">
        <f t="shared" si="0"/>
        <v>777351</v>
      </c>
      <c r="K10" s="15">
        <f t="shared" si="0"/>
        <v>5718</v>
      </c>
      <c r="L10" s="15">
        <f t="shared" si="0"/>
        <v>783069</v>
      </c>
      <c r="M10" s="35"/>
    </row>
    <row r="11" spans="1:13" s="5" customFormat="1" x14ac:dyDescent="0.2">
      <c r="A11" s="16" t="s">
        <v>58</v>
      </c>
      <c r="B11" s="15"/>
      <c r="C11" s="15"/>
      <c r="D11" s="15"/>
      <c r="E11" s="15"/>
      <c r="F11" s="15"/>
      <c r="G11" s="15"/>
      <c r="H11" s="17">
        <v>543</v>
      </c>
      <c r="I11" s="17"/>
      <c r="J11" s="17">
        <f>SUM(E11,H11)</f>
        <v>543</v>
      </c>
      <c r="K11" s="17">
        <f>SUM(F11,I11)</f>
        <v>0</v>
      </c>
      <c r="L11" s="17">
        <f>SUM(J11:K11)</f>
        <v>543</v>
      </c>
      <c r="M11" s="35"/>
    </row>
    <row r="12" spans="1:13" x14ac:dyDescent="0.2">
      <c r="A12" s="16" t="s">
        <v>17</v>
      </c>
      <c r="B12" s="17">
        <v>379475</v>
      </c>
      <c r="C12" s="17"/>
      <c r="D12" s="17">
        <f>SUM(B12:C12)</f>
        <v>379475</v>
      </c>
      <c r="E12" s="17">
        <v>379475</v>
      </c>
      <c r="F12" s="17"/>
      <c r="G12" s="17">
        <f>SUM(E12:F12)</f>
        <v>379475</v>
      </c>
      <c r="H12" s="17">
        <v>1838</v>
      </c>
      <c r="I12" s="17"/>
      <c r="J12" s="17">
        <f>SUM(E12,H12)</f>
        <v>381313</v>
      </c>
      <c r="K12" s="17">
        <f>SUM(F12,I12)</f>
        <v>0</v>
      </c>
      <c r="L12" s="17">
        <f>SUM(J12:K12)</f>
        <v>381313</v>
      </c>
      <c r="M12" s="34"/>
    </row>
    <row r="13" spans="1:13" x14ac:dyDescent="0.2">
      <c r="A13" s="16" t="s">
        <v>18</v>
      </c>
      <c r="B13" s="17">
        <v>297280</v>
      </c>
      <c r="C13" s="17"/>
      <c r="D13" s="17">
        <f t="shared" ref="D13:D64" si="1">SUM(B13:C13)</f>
        <v>297280</v>
      </c>
      <c r="E13" s="17">
        <v>297280</v>
      </c>
      <c r="F13" s="17"/>
      <c r="G13" s="17">
        <f t="shared" ref="G13:G18" si="2">SUM(E13:F13)</f>
        <v>297280</v>
      </c>
      <c r="H13" s="17">
        <f>13296</f>
        <v>13296</v>
      </c>
      <c r="I13" s="17"/>
      <c r="J13" s="17">
        <f t="shared" ref="J13:J64" si="3">SUM(E13,H13)</f>
        <v>310576</v>
      </c>
      <c r="K13" s="17">
        <f t="shared" ref="K13:K64" si="4">SUM(F13,I13)</f>
        <v>0</v>
      </c>
      <c r="L13" s="17">
        <f t="shared" ref="L13:L64" si="5">SUM(J13:K13)</f>
        <v>310576</v>
      </c>
      <c r="M13" s="34"/>
    </row>
    <row r="14" spans="1:13" x14ac:dyDescent="0.2">
      <c r="A14" s="16" t="s">
        <v>19</v>
      </c>
      <c r="B14" s="17">
        <v>42036</v>
      </c>
      <c r="C14" s="17"/>
      <c r="D14" s="17">
        <f t="shared" si="1"/>
        <v>42036</v>
      </c>
      <c r="E14" s="17">
        <v>42036</v>
      </c>
      <c r="F14" s="17"/>
      <c r="G14" s="17">
        <f t="shared" si="2"/>
        <v>42036</v>
      </c>
      <c r="H14" s="17">
        <v>1486</v>
      </c>
      <c r="I14" s="17"/>
      <c r="J14" s="17">
        <f t="shared" si="3"/>
        <v>43522</v>
      </c>
      <c r="K14" s="17">
        <f t="shared" si="4"/>
        <v>0</v>
      </c>
      <c r="L14" s="17">
        <f t="shared" si="5"/>
        <v>43522</v>
      </c>
      <c r="M14" s="34"/>
    </row>
    <row r="15" spans="1:13" x14ac:dyDescent="0.2">
      <c r="A15" s="16" t="s">
        <v>31</v>
      </c>
      <c r="B15" s="17">
        <v>25000</v>
      </c>
      <c r="C15" s="17"/>
      <c r="D15" s="17">
        <f t="shared" si="1"/>
        <v>25000</v>
      </c>
      <c r="E15" s="17">
        <v>25000</v>
      </c>
      <c r="F15" s="17"/>
      <c r="G15" s="17">
        <f t="shared" si="2"/>
        <v>25000</v>
      </c>
      <c r="H15" s="17"/>
      <c r="I15" s="17"/>
      <c r="J15" s="17">
        <f t="shared" si="3"/>
        <v>25000</v>
      </c>
      <c r="K15" s="17">
        <f t="shared" si="4"/>
        <v>0</v>
      </c>
      <c r="L15" s="17">
        <f t="shared" si="5"/>
        <v>25000</v>
      </c>
      <c r="M15" s="34"/>
    </row>
    <row r="16" spans="1:13" x14ac:dyDescent="0.2">
      <c r="A16" s="16" t="s">
        <v>49</v>
      </c>
      <c r="B16" s="17">
        <v>1840</v>
      </c>
      <c r="C16" s="17"/>
      <c r="D16" s="17">
        <f t="shared" si="1"/>
        <v>1840</v>
      </c>
      <c r="E16" s="17">
        <v>1840</v>
      </c>
      <c r="F16" s="17"/>
      <c r="G16" s="17">
        <f t="shared" si="2"/>
        <v>1840</v>
      </c>
      <c r="H16" s="17"/>
      <c r="I16" s="17"/>
      <c r="J16" s="17">
        <f t="shared" si="3"/>
        <v>1840</v>
      </c>
      <c r="K16" s="17">
        <f t="shared" si="4"/>
        <v>0</v>
      </c>
      <c r="L16" s="17">
        <f t="shared" si="5"/>
        <v>1840</v>
      </c>
      <c r="M16" s="34"/>
    </row>
    <row r="17" spans="1:13" x14ac:dyDescent="0.2">
      <c r="A17" s="16" t="s">
        <v>29</v>
      </c>
      <c r="B17" s="17"/>
      <c r="C17" s="17">
        <v>3200</v>
      </c>
      <c r="D17" s="17">
        <f t="shared" si="1"/>
        <v>3200</v>
      </c>
      <c r="E17" s="17"/>
      <c r="F17" s="17">
        <v>3200</v>
      </c>
      <c r="G17" s="17">
        <f t="shared" si="2"/>
        <v>3200</v>
      </c>
      <c r="H17" s="17"/>
      <c r="I17" s="17"/>
      <c r="J17" s="17">
        <f t="shared" si="3"/>
        <v>0</v>
      </c>
      <c r="K17" s="17">
        <f t="shared" si="4"/>
        <v>3200</v>
      </c>
      <c r="L17" s="17">
        <f t="shared" si="5"/>
        <v>3200</v>
      </c>
      <c r="M17" s="34"/>
    </row>
    <row r="18" spans="1:13" x14ac:dyDescent="0.2">
      <c r="A18" s="16" t="s">
        <v>20</v>
      </c>
      <c r="B18" s="17"/>
      <c r="C18" s="17">
        <v>2518</v>
      </c>
      <c r="D18" s="17">
        <f t="shared" si="1"/>
        <v>2518</v>
      </c>
      <c r="E18" s="17"/>
      <c r="F18" s="17">
        <v>2518</v>
      </c>
      <c r="G18" s="17">
        <f t="shared" si="2"/>
        <v>2518</v>
      </c>
      <c r="H18" s="17"/>
      <c r="I18" s="17"/>
      <c r="J18" s="17">
        <f t="shared" si="3"/>
        <v>0</v>
      </c>
      <c r="K18" s="17">
        <f t="shared" si="4"/>
        <v>2518</v>
      </c>
      <c r="L18" s="17">
        <f t="shared" si="5"/>
        <v>2518</v>
      </c>
      <c r="M18" s="34"/>
    </row>
    <row r="19" spans="1:13" x14ac:dyDescent="0.2">
      <c r="A19" s="16" t="s">
        <v>59</v>
      </c>
      <c r="B19" s="17"/>
      <c r="C19" s="17"/>
      <c r="D19" s="17"/>
      <c r="E19" s="17"/>
      <c r="F19" s="17"/>
      <c r="G19" s="17"/>
      <c r="H19" s="17">
        <v>737</v>
      </c>
      <c r="I19" s="17"/>
      <c r="J19" s="17">
        <f t="shared" si="3"/>
        <v>737</v>
      </c>
      <c r="K19" s="17">
        <f t="shared" si="4"/>
        <v>0</v>
      </c>
      <c r="L19" s="17">
        <f t="shared" si="5"/>
        <v>737</v>
      </c>
      <c r="M19" s="34"/>
    </row>
    <row r="20" spans="1:13" x14ac:dyDescent="0.2">
      <c r="A20" s="16" t="s">
        <v>60</v>
      </c>
      <c r="B20" s="17"/>
      <c r="C20" s="17"/>
      <c r="D20" s="17"/>
      <c r="E20" s="17"/>
      <c r="F20" s="17"/>
      <c r="G20" s="17"/>
      <c r="H20" s="17">
        <v>13128</v>
      </c>
      <c r="I20" s="17"/>
      <c r="J20" s="17">
        <f t="shared" si="3"/>
        <v>13128</v>
      </c>
      <c r="K20" s="17">
        <f t="shared" si="4"/>
        <v>0</v>
      </c>
      <c r="L20" s="17">
        <f t="shared" si="5"/>
        <v>13128</v>
      </c>
      <c r="M20" s="34"/>
    </row>
    <row r="21" spans="1:13" x14ac:dyDescent="0.2">
      <c r="A21" s="16" t="s">
        <v>61</v>
      </c>
      <c r="B21" s="17"/>
      <c r="C21" s="17"/>
      <c r="D21" s="17"/>
      <c r="E21" s="17"/>
      <c r="F21" s="17"/>
      <c r="G21" s="17"/>
      <c r="H21" s="17">
        <v>692</v>
      </c>
      <c r="I21" s="17"/>
      <c r="J21" s="17">
        <f t="shared" si="3"/>
        <v>692</v>
      </c>
      <c r="K21" s="17">
        <f t="shared" si="4"/>
        <v>0</v>
      </c>
      <c r="L21" s="17">
        <f t="shared" si="5"/>
        <v>692</v>
      </c>
      <c r="M21" s="34"/>
    </row>
    <row r="22" spans="1:13" x14ac:dyDescent="0.2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34"/>
    </row>
    <row r="23" spans="1:13" s="5" customFormat="1" x14ac:dyDescent="0.2">
      <c r="A23" s="13" t="s">
        <v>9</v>
      </c>
      <c r="B23" s="15">
        <f>SUM(B25:B25)</f>
        <v>0</v>
      </c>
      <c r="C23" s="15">
        <f t="shared" ref="C23:L23" si="6">SUM(C25:C25)</f>
        <v>0</v>
      </c>
      <c r="D23" s="15">
        <f t="shared" si="6"/>
        <v>0</v>
      </c>
      <c r="E23" s="15">
        <f t="shared" si="6"/>
        <v>0</v>
      </c>
      <c r="F23" s="15">
        <f t="shared" si="6"/>
        <v>0</v>
      </c>
      <c r="G23" s="15">
        <f t="shared" si="6"/>
        <v>0</v>
      </c>
      <c r="H23" s="15">
        <f t="shared" si="6"/>
        <v>0</v>
      </c>
      <c r="I23" s="15">
        <f t="shared" si="6"/>
        <v>0</v>
      </c>
      <c r="J23" s="15">
        <f t="shared" si="6"/>
        <v>0</v>
      </c>
      <c r="K23" s="15">
        <f t="shared" si="6"/>
        <v>0</v>
      </c>
      <c r="L23" s="15">
        <f t="shared" si="6"/>
        <v>0</v>
      </c>
      <c r="M23" s="35"/>
    </row>
    <row r="24" spans="1:13" s="5" customFormat="1" x14ac:dyDescent="0.2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35"/>
    </row>
    <row r="25" spans="1:13" x14ac:dyDescent="0.2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34"/>
    </row>
    <row r="26" spans="1:13" s="11" customFormat="1" ht="13.5" x14ac:dyDescent="0.25">
      <c r="A26" s="18" t="s">
        <v>10</v>
      </c>
      <c r="B26" s="19">
        <f>SUM(B10,B23)</f>
        <v>745631</v>
      </c>
      <c r="C26" s="19">
        <f t="shared" ref="C26:L26" si="7">SUM(C10,C23)</f>
        <v>5718</v>
      </c>
      <c r="D26" s="19">
        <f t="shared" si="7"/>
        <v>751349</v>
      </c>
      <c r="E26" s="19">
        <f t="shared" si="7"/>
        <v>745631</v>
      </c>
      <c r="F26" s="19">
        <f t="shared" si="7"/>
        <v>5718</v>
      </c>
      <c r="G26" s="19">
        <f t="shared" si="7"/>
        <v>751349</v>
      </c>
      <c r="H26" s="19">
        <f t="shared" si="7"/>
        <v>31720</v>
      </c>
      <c r="I26" s="19">
        <f t="shared" si="7"/>
        <v>0</v>
      </c>
      <c r="J26" s="19">
        <f t="shared" si="7"/>
        <v>777351</v>
      </c>
      <c r="K26" s="19">
        <f t="shared" si="7"/>
        <v>5718</v>
      </c>
      <c r="L26" s="19">
        <f t="shared" si="7"/>
        <v>783069</v>
      </c>
      <c r="M26" s="36"/>
    </row>
    <row r="27" spans="1:13" x14ac:dyDescent="0.2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34"/>
    </row>
    <row r="28" spans="1:13" x14ac:dyDescent="0.2">
      <c r="A28" s="13" t="s">
        <v>6</v>
      </c>
      <c r="B28" s="15">
        <f>SUM(B29:B29)</f>
        <v>0</v>
      </c>
      <c r="C28" s="15">
        <f t="shared" ref="C28:L28" si="8">SUM(C29:C29)</f>
        <v>0</v>
      </c>
      <c r="D28" s="15">
        <f t="shared" si="8"/>
        <v>0</v>
      </c>
      <c r="E28" s="15">
        <f t="shared" si="8"/>
        <v>0</v>
      </c>
      <c r="F28" s="15">
        <f t="shared" si="8"/>
        <v>0</v>
      </c>
      <c r="G28" s="15">
        <f t="shared" si="8"/>
        <v>0</v>
      </c>
      <c r="H28" s="15">
        <f t="shared" si="8"/>
        <v>0</v>
      </c>
      <c r="I28" s="15">
        <f t="shared" si="8"/>
        <v>0</v>
      </c>
      <c r="J28" s="15">
        <f t="shared" si="8"/>
        <v>0</v>
      </c>
      <c r="K28" s="15">
        <f t="shared" si="8"/>
        <v>0</v>
      </c>
      <c r="L28" s="15">
        <f t="shared" si="8"/>
        <v>0</v>
      </c>
      <c r="M28" s="34"/>
    </row>
    <row r="29" spans="1:13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34"/>
    </row>
    <row r="30" spans="1:13" s="5" customFormat="1" x14ac:dyDescent="0.2">
      <c r="A30" s="13" t="s">
        <v>1</v>
      </c>
      <c r="B30" s="15">
        <f>SUM(B31)</f>
        <v>0</v>
      </c>
      <c r="C30" s="15">
        <f t="shared" ref="C30:L30" si="9">SUM(C31)</f>
        <v>30000</v>
      </c>
      <c r="D30" s="15">
        <f t="shared" si="9"/>
        <v>30000</v>
      </c>
      <c r="E30" s="15">
        <f t="shared" si="9"/>
        <v>0</v>
      </c>
      <c r="F30" s="15">
        <f t="shared" si="9"/>
        <v>30000</v>
      </c>
      <c r="G30" s="15">
        <f t="shared" si="9"/>
        <v>30000</v>
      </c>
      <c r="H30" s="15">
        <f t="shared" si="9"/>
        <v>0</v>
      </c>
      <c r="I30" s="15">
        <f t="shared" si="9"/>
        <v>0</v>
      </c>
      <c r="J30" s="15">
        <f t="shared" si="9"/>
        <v>0</v>
      </c>
      <c r="K30" s="15">
        <f t="shared" si="9"/>
        <v>30000</v>
      </c>
      <c r="L30" s="15">
        <f t="shared" si="9"/>
        <v>30000</v>
      </c>
      <c r="M30" s="35"/>
    </row>
    <row r="31" spans="1:13" s="5" customFormat="1" x14ac:dyDescent="0.2">
      <c r="A31" s="16" t="s">
        <v>21</v>
      </c>
      <c r="B31" s="17"/>
      <c r="C31" s="17">
        <v>30000</v>
      </c>
      <c r="D31" s="17">
        <f t="shared" si="1"/>
        <v>30000</v>
      </c>
      <c r="E31" s="17"/>
      <c r="F31" s="17">
        <v>30000</v>
      </c>
      <c r="G31" s="17">
        <f t="shared" ref="G31" si="10">SUM(E31:F31)</f>
        <v>30000</v>
      </c>
      <c r="H31" s="17"/>
      <c r="I31" s="17"/>
      <c r="J31" s="17">
        <f t="shared" si="3"/>
        <v>0</v>
      </c>
      <c r="K31" s="17">
        <f t="shared" si="4"/>
        <v>30000</v>
      </c>
      <c r="L31" s="17">
        <f t="shared" si="5"/>
        <v>30000</v>
      </c>
      <c r="M31" s="35"/>
    </row>
    <row r="32" spans="1:13" x14ac:dyDescent="0.2">
      <c r="A32" s="16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34"/>
    </row>
    <row r="33" spans="1:13" s="5" customFormat="1" x14ac:dyDescent="0.2">
      <c r="A33" s="13" t="s">
        <v>13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35"/>
    </row>
    <row r="34" spans="1:13" x14ac:dyDescent="0.2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34"/>
    </row>
    <row r="35" spans="1:13" s="11" customFormat="1" ht="13.5" x14ac:dyDescent="0.25">
      <c r="A35" s="18" t="s">
        <v>14</v>
      </c>
      <c r="B35" s="19">
        <f>SUM(B30,B28,B33)</f>
        <v>0</v>
      </c>
      <c r="C35" s="19">
        <f t="shared" ref="C35:L35" si="11">SUM(C30,C28,C33)</f>
        <v>30000</v>
      </c>
      <c r="D35" s="19">
        <f t="shared" si="11"/>
        <v>30000</v>
      </c>
      <c r="E35" s="19">
        <f t="shared" si="11"/>
        <v>0</v>
      </c>
      <c r="F35" s="19">
        <f t="shared" si="11"/>
        <v>30000</v>
      </c>
      <c r="G35" s="19">
        <f t="shared" si="11"/>
        <v>30000</v>
      </c>
      <c r="H35" s="19">
        <f t="shared" si="11"/>
        <v>0</v>
      </c>
      <c r="I35" s="19">
        <f t="shared" si="11"/>
        <v>0</v>
      </c>
      <c r="J35" s="19">
        <f t="shared" si="11"/>
        <v>0</v>
      </c>
      <c r="K35" s="19">
        <f t="shared" si="11"/>
        <v>30000</v>
      </c>
      <c r="L35" s="19">
        <f t="shared" si="11"/>
        <v>30000</v>
      </c>
      <c r="M35" s="36"/>
    </row>
    <row r="36" spans="1:13" x14ac:dyDescent="0.2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34"/>
    </row>
    <row r="37" spans="1:13" x14ac:dyDescent="0.2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34"/>
    </row>
    <row r="38" spans="1:13" s="5" customFormat="1" x14ac:dyDescent="0.2">
      <c r="A38" s="13" t="s">
        <v>7</v>
      </c>
      <c r="B38" s="15">
        <f>SUM(B39:B53)</f>
        <v>1467393</v>
      </c>
      <c r="C38" s="15">
        <f t="shared" ref="C38:L38" si="12">SUM(C39:C53)</f>
        <v>0</v>
      </c>
      <c r="D38" s="15">
        <f t="shared" si="12"/>
        <v>1467393</v>
      </c>
      <c r="E38" s="15">
        <f t="shared" si="12"/>
        <v>1467393</v>
      </c>
      <c r="F38" s="15">
        <f t="shared" si="12"/>
        <v>0</v>
      </c>
      <c r="G38" s="15">
        <f t="shared" si="12"/>
        <v>1467393</v>
      </c>
      <c r="H38" s="15">
        <f t="shared" si="12"/>
        <v>-8715</v>
      </c>
      <c r="I38" s="15">
        <f t="shared" si="12"/>
        <v>0</v>
      </c>
      <c r="J38" s="15">
        <f t="shared" si="12"/>
        <v>1458678</v>
      </c>
      <c r="K38" s="15">
        <f t="shared" si="12"/>
        <v>0</v>
      </c>
      <c r="L38" s="15">
        <f t="shared" si="12"/>
        <v>1458678</v>
      </c>
      <c r="M38" s="35"/>
    </row>
    <row r="39" spans="1:13" s="5" customFormat="1" x14ac:dyDescent="0.2">
      <c r="A39" s="16" t="s">
        <v>35</v>
      </c>
      <c r="B39" s="17">
        <v>200000</v>
      </c>
      <c r="C39" s="17"/>
      <c r="D39" s="17">
        <f t="shared" si="1"/>
        <v>200000</v>
      </c>
      <c r="E39" s="17">
        <v>200000</v>
      </c>
      <c r="F39" s="17"/>
      <c r="G39" s="17">
        <f t="shared" ref="G39:G55" si="13">SUM(E39:F39)</f>
        <v>200000</v>
      </c>
      <c r="H39" s="17"/>
      <c r="I39" s="17"/>
      <c r="J39" s="17">
        <f t="shared" si="3"/>
        <v>200000</v>
      </c>
      <c r="K39" s="17">
        <f t="shared" si="4"/>
        <v>0</v>
      </c>
      <c r="L39" s="17">
        <f t="shared" si="5"/>
        <v>200000</v>
      </c>
      <c r="M39" s="35"/>
    </row>
    <row r="40" spans="1:13" s="5" customFormat="1" x14ac:dyDescent="0.2">
      <c r="A40" s="16" t="s">
        <v>36</v>
      </c>
      <c r="B40" s="17">
        <v>110000</v>
      </c>
      <c r="C40" s="17"/>
      <c r="D40" s="17">
        <f t="shared" si="1"/>
        <v>110000</v>
      </c>
      <c r="E40" s="17">
        <v>110000</v>
      </c>
      <c r="F40" s="17"/>
      <c r="G40" s="17">
        <f t="shared" si="13"/>
        <v>110000</v>
      </c>
      <c r="H40" s="17"/>
      <c r="I40" s="17"/>
      <c r="J40" s="17">
        <f t="shared" si="3"/>
        <v>110000</v>
      </c>
      <c r="K40" s="17">
        <f t="shared" si="4"/>
        <v>0</v>
      </c>
      <c r="L40" s="17">
        <f t="shared" si="5"/>
        <v>110000</v>
      </c>
      <c r="M40" s="35"/>
    </row>
    <row r="41" spans="1:13" s="5" customFormat="1" x14ac:dyDescent="0.2">
      <c r="A41" s="16" t="s">
        <v>37</v>
      </c>
      <c r="B41" s="17">
        <v>9000</v>
      </c>
      <c r="C41" s="17"/>
      <c r="D41" s="17">
        <f t="shared" si="1"/>
        <v>9000</v>
      </c>
      <c r="E41" s="17">
        <v>9000</v>
      </c>
      <c r="F41" s="17"/>
      <c r="G41" s="17">
        <f t="shared" si="13"/>
        <v>9000</v>
      </c>
      <c r="H41" s="17"/>
      <c r="I41" s="17"/>
      <c r="J41" s="17">
        <f t="shared" si="3"/>
        <v>9000</v>
      </c>
      <c r="K41" s="17">
        <f t="shared" si="4"/>
        <v>0</v>
      </c>
      <c r="L41" s="17">
        <f t="shared" si="5"/>
        <v>9000</v>
      </c>
      <c r="M41" s="35"/>
    </row>
    <row r="42" spans="1:13" s="5" customFormat="1" x14ac:dyDescent="0.2">
      <c r="A42" s="16" t="s">
        <v>38</v>
      </c>
      <c r="B42" s="17">
        <v>400000</v>
      </c>
      <c r="C42" s="17"/>
      <c r="D42" s="17">
        <f t="shared" si="1"/>
        <v>400000</v>
      </c>
      <c r="E42" s="17">
        <v>400000</v>
      </c>
      <c r="F42" s="17"/>
      <c r="G42" s="17">
        <f t="shared" si="13"/>
        <v>400000</v>
      </c>
      <c r="H42" s="17"/>
      <c r="I42" s="17"/>
      <c r="J42" s="17">
        <f t="shared" si="3"/>
        <v>400000</v>
      </c>
      <c r="K42" s="17">
        <f t="shared" si="4"/>
        <v>0</v>
      </c>
      <c r="L42" s="17">
        <f t="shared" si="5"/>
        <v>400000</v>
      </c>
      <c r="M42" s="35"/>
    </row>
    <row r="43" spans="1:13" s="5" customFormat="1" x14ac:dyDescent="0.2">
      <c r="A43" s="16" t="s">
        <v>39</v>
      </c>
      <c r="B43" s="17">
        <v>50000</v>
      </c>
      <c r="C43" s="17"/>
      <c r="D43" s="17">
        <f t="shared" si="1"/>
        <v>50000</v>
      </c>
      <c r="E43" s="17">
        <v>50000</v>
      </c>
      <c r="F43" s="17"/>
      <c r="G43" s="17">
        <f t="shared" si="13"/>
        <v>50000</v>
      </c>
      <c r="H43" s="17"/>
      <c r="I43" s="17"/>
      <c r="J43" s="17">
        <f t="shared" si="3"/>
        <v>50000</v>
      </c>
      <c r="K43" s="17">
        <f t="shared" si="4"/>
        <v>0</v>
      </c>
      <c r="L43" s="17">
        <f t="shared" si="5"/>
        <v>50000</v>
      </c>
      <c r="M43" s="35"/>
    </row>
    <row r="44" spans="1:13" s="5" customFormat="1" x14ac:dyDescent="0.2">
      <c r="A44" s="16" t="s">
        <v>40</v>
      </c>
      <c r="B44" s="17">
        <v>125000</v>
      </c>
      <c r="C44" s="17"/>
      <c r="D44" s="17">
        <f t="shared" si="1"/>
        <v>125000</v>
      </c>
      <c r="E44" s="17">
        <v>125000</v>
      </c>
      <c r="F44" s="17"/>
      <c r="G44" s="17">
        <f t="shared" si="13"/>
        <v>125000</v>
      </c>
      <c r="H44" s="17"/>
      <c r="I44" s="17"/>
      <c r="J44" s="17">
        <f t="shared" si="3"/>
        <v>125000</v>
      </c>
      <c r="K44" s="17">
        <f t="shared" si="4"/>
        <v>0</v>
      </c>
      <c r="L44" s="17">
        <f t="shared" si="5"/>
        <v>125000</v>
      </c>
      <c r="M44" s="35"/>
    </row>
    <row r="45" spans="1:13" s="5" customFormat="1" x14ac:dyDescent="0.2">
      <c r="A45" s="16" t="s">
        <v>41</v>
      </c>
      <c r="B45" s="17">
        <v>85000</v>
      </c>
      <c r="C45" s="17"/>
      <c r="D45" s="17">
        <f t="shared" si="1"/>
        <v>85000</v>
      </c>
      <c r="E45" s="17">
        <v>85000</v>
      </c>
      <c r="F45" s="17"/>
      <c r="G45" s="17">
        <f t="shared" si="13"/>
        <v>85000</v>
      </c>
      <c r="H45" s="17"/>
      <c r="I45" s="17"/>
      <c r="J45" s="17">
        <f t="shared" si="3"/>
        <v>85000</v>
      </c>
      <c r="K45" s="17">
        <f t="shared" si="4"/>
        <v>0</v>
      </c>
      <c r="L45" s="17">
        <f t="shared" si="5"/>
        <v>85000</v>
      </c>
      <c r="M45" s="35"/>
    </row>
    <row r="46" spans="1:13" s="5" customFormat="1" x14ac:dyDescent="0.2">
      <c r="A46" s="16" t="s">
        <v>42</v>
      </c>
      <c r="B46" s="17">
        <v>77808</v>
      </c>
      <c r="C46" s="17"/>
      <c r="D46" s="17">
        <f t="shared" si="1"/>
        <v>77808</v>
      </c>
      <c r="E46" s="17">
        <v>77808</v>
      </c>
      <c r="F46" s="17"/>
      <c r="G46" s="17">
        <f t="shared" si="13"/>
        <v>77808</v>
      </c>
      <c r="H46" s="17"/>
      <c r="I46" s="17"/>
      <c r="J46" s="17">
        <f t="shared" si="3"/>
        <v>77808</v>
      </c>
      <c r="K46" s="17">
        <f t="shared" si="4"/>
        <v>0</v>
      </c>
      <c r="L46" s="17">
        <f t="shared" si="5"/>
        <v>77808</v>
      </c>
      <c r="M46" s="35"/>
    </row>
    <row r="47" spans="1:13" s="5" customFormat="1" ht="12.75" customHeight="1" x14ac:dyDescent="0.2">
      <c r="A47" s="16" t="s">
        <v>48</v>
      </c>
      <c r="B47" s="17">
        <v>10591</v>
      </c>
      <c r="C47" s="17"/>
      <c r="D47" s="17">
        <f t="shared" si="1"/>
        <v>10591</v>
      </c>
      <c r="E47" s="17">
        <v>10591</v>
      </c>
      <c r="F47" s="17"/>
      <c r="G47" s="17">
        <f t="shared" si="13"/>
        <v>10591</v>
      </c>
      <c r="H47" s="17"/>
      <c r="I47" s="17"/>
      <c r="J47" s="17">
        <f t="shared" si="3"/>
        <v>10591</v>
      </c>
      <c r="K47" s="17">
        <f t="shared" si="4"/>
        <v>0</v>
      </c>
      <c r="L47" s="17">
        <f t="shared" si="5"/>
        <v>10591</v>
      </c>
      <c r="M47" s="35"/>
    </row>
    <row r="48" spans="1:13" s="5" customFormat="1" x14ac:dyDescent="0.2">
      <c r="A48" s="16" t="s">
        <v>43</v>
      </c>
      <c r="B48" s="17">
        <v>38715</v>
      </c>
      <c r="C48" s="17"/>
      <c r="D48" s="17">
        <f t="shared" si="1"/>
        <v>38715</v>
      </c>
      <c r="E48" s="17">
        <v>38715</v>
      </c>
      <c r="F48" s="17"/>
      <c r="G48" s="17">
        <f t="shared" si="13"/>
        <v>38715</v>
      </c>
      <c r="H48" s="17">
        <v>-38715</v>
      </c>
      <c r="I48" s="17"/>
      <c r="J48" s="17">
        <f t="shared" si="3"/>
        <v>0</v>
      </c>
      <c r="K48" s="17">
        <f t="shared" si="4"/>
        <v>0</v>
      </c>
      <c r="L48" s="17">
        <f t="shared" si="5"/>
        <v>0</v>
      </c>
      <c r="M48" s="35"/>
    </row>
    <row r="49" spans="1:13" s="5" customFormat="1" x14ac:dyDescent="0.2">
      <c r="A49" s="17" t="s">
        <v>44</v>
      </c>
      <c r="B49" s="17">
        <v>129453</v>
      </c>
      <c r="C49" s="17"/>
      <c r="D49" s="17">
        <f t="shared" si="1"/>
        <v>129453</v>
      </c>
      <c r="E49" s="17">
        <v>129453</v>
      </c>
      <c r="F49" s="17"/>
      <c r="G49" s="17">
        <f t="shared" si="13"/>
        <v>129453</v>
      </c>
      <c r="H49" s="17"/>
      <c r="I49" s="17"/>
      <c r="J49" s="17">
        <f t="shared" si="3"/>
        <v>129453</v>
      </c>
      <c r="K49" s="17">
        <f t="shared" si="4"/>
        <v>0</v>
      </c>
      <c r="L49" s="17">
        <f t="shared" si="5"/>
        <v>129453</v>
      </c>
      <c r="M49" s="35"/>
    </row>
    <row r="50" spans="1:13" s="5" customFormat="1" x14ac:dyDescent="0.2">
      <c r="A50" s="17" t="s">
        <v>45</v>
      </c>
      <c r="B50" s="17">
        <v>200000</v>
      </c>
      <c r="C50" s="17"/>
      <c r="D50" s="17">
        <f t="shared" si="1"/>
        <v>200000</v>
      </c>
      <c r="E50" s="17">
        <v>200000</v>
      </c>
      <c r="F50" s="17"/>
      <c r="G50" s="17">
        <f t="shared" si="13"/>
        <v>200000</v>
      </c>
      <c r="H50" s="17"/>
      <c r="I50" s="17"/>
      <c r="J50" s="17">
        <f t="shared" si="3"/>
        <v>200000</v>
      </c>
      <c r="K50" s="17">
        <f t="shared" si="4"/>
        <v>0</v>
      </c>
      <c r="L50" s="17">
        <f t="shared" si="5"/>
        <v>200000</v>
      </c>
      <c r="M50" s="35"/>
    </row>
    <row r="51" spans="1:13" s="5" customFormat="1" x14ac:dyDescent="0.2">
      <c r="A51" s="17" t="s">
        <v>46</v>
      </c>
      <c r="B51" s="17">
        <v>9878</v>
      </c>
      <c r="C51" s="17"/>
      <c r="D51" s="17">
        <f t="shared" si="1"/>
        <v>9878</v>
      </c>
      <c r="E51" s="17">
        <v>9878</v>
      </c>
      <c r="F51" s="17"/>
      <c r="G51" s="17">
        <f t="shared" si="13"/>
        <v>9878</v>
      </c>
      <c r="H51" s="17"/>
      <c r="I51" s="17"/>
      <c r="J51" s="17">
        <f t="shared" si="3"/>
        <v>9878</v>
      </c>
      <c r="K51" s="17">
        <f t="shared" si="4"/>
        <v>0</v>
      </c>
      <c r="L51" s="17">
        <f t="shared" si="5"/>
        <v>9878</v>
      </c>
      <c r="M51" s="35"/>
    </row>
    <row r="52" spans="1:13" s="5" customFormat="1" x14ac:dyDescent="0.2">
      <c r="A52" s="17" t="s">
        <v>47</v>
      </c>
      <c r="B52" s="17">
        <v>21948</v>
      </c>
      <c r="C52" s="17"/>
      <c r="D52" s="17">
        <f t="shared" si="1"/>
        <v>21948</v>
      </c>
      <c r="E52" s="17">
        <v>21948</v>
      </c>
      <c r="F52" s="17"/>
      <c r="G52" s="17">
        <f t="shared" si="13"/>
        <v>21948</v>
      </c>
      <c r="H52" s="17"/>
      <c r="I52" s="17"/>
      <c r="J52" s="17">
        <f t="shared" si="3"/>
        <v>21948</v>
      </c>
      <c r="K52" s="17">
        <f t="shared" si="4"/>
        <v>0</v>
      </c>
      <c r="L52" s="17">
        <f t="shared" si="5"/>
        <v>21948</v>
      </c>
      <c r="M52" s="35"/>
    </row>
    <row r="53" spans="1:13" s="5" customFormat="1" x14ac:dyDescent="0.2">
      <c r="A53" s="17" t="s">
        <v>63</v>
      </c>
      <c r="B53" s="17"/>
      <c r="C53" s="17"/>
      <c r="D53" s="17"/>
      <c r="E53" s="17"/>
      <c r="F53" s="17"/>
      <c r="G53" s="17"/>
      <c r="H53" s="17">
        <v>30000</v>
      </c>
      <c r="I53" s="17"/>
      <c r="J53" s="17">
        <f t="shared" si="3"/>
        <v>30000</v>
      </c>
      <c r="K53" s="17">
        <f t="shared" si="4"/>
        <v>0</v>
      </c>
      <c r="L53" s="17">
        <f t="shared" si="5"/>
        <v>30000</v>
      </c>
      <c r="M53" s="35"/>
    </row>
    <row r="54" spans="1:13" x14ac:dyDescent="0.2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34"/>
    </row>
    <row r="55" spans="1:13" s="5" customFormat="1" ht="12" customHeight="1" x14ac:dyDescent="0.2">
      <c r="A55" s="13" t="s">
        <v>2</v>
      </c>
      <c r="B55" s="15">
        <v>0</v>
      </c>
      <c r="C55" s="15"/>
      <c r="D55" s="17">
        <f t="shared" si="1"/>
        <v>0</v>
      </c>
      <c r="E55" s="15">
        <v>0</v>
      </c>
      <c r="F55" s="15"/>
      <c r="G55" s="17">
        <f t="shared" si="13"/>
        <v>0</v>
      </c>
      <c r="H55" s="15"/>
      <c r="I55" s="15"/>
      <c r="J55" s="17">
        <f t="shared" si="3"/>
        <v>0</v>
      </c>
      <c r="K55" s="17"/>
      <c r="L55" s="17"/>
      <c r="M55" s="35"/>
    </row>
    <row r="56" spans="1:13" x14ac:dyDescent="0.2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34"/>
    </row>
    <row r="57" spans="1:13" s="11" customFormat="1" ht="13.5" x14ac:dyDescent="0.25">
      <c r="A57" s="18" t="s">
        <v>11</v>
      </c>
      <c r="B57" s="19">
        <f>SUM(B38,B55)</f>
        <v>1467393</v>
      </c>
      <c r="C57" s="19">
        <f t="shared" ref="C57:L57" si="14">SUM(C38,C55)</f>
        <v>0</v>
      </c>
      <c r="D57" s="19">
        <f t="shared" si="14"/>
        <v>1467393</v>
      </c>
      <c r="E57" s="19">
        <f t="shared" si="14"/>
        <v>1467393</v>
      </c>
      <c r="F57" s="19">
        <f t="shared" si="14"/>
        <v>0</v>
      </c>
      <c r="G57" s="19">
        <f t="shared" si="14"/>
        <v>1467393</v>
      </c>
      <c r="H57" s="19">
        <f t="shared" si="14"/>
        <v>-8715</v>
      </c>
      <c r="I57" s="19">
        <f t="shared" si="14"/>
        <v>0</v>
      </c>
      <c r="J57" s="19">
        <f t="shared" si="14"/>
        <v>1458678</v>
      </c>
      <c r="K57" s="19">
        <f t="shared" si="14"/>
        <v>0</v>
      </c>
      <c r="L57" s="19">
        <f t="shared" si="14"/>
        <v>1458678</v>
      </c>
      <c r="M57" s="36"/>
    </row>
    <row r="58" spans="1:13" s="11" customFormat="1" ht="13.5" x14ac:dyDescent="0.25">
      <c r="A58" s="18"/>
      <c r="B58" s="19"/>
      <c r="C58" s="19"/>
      <c r="D58" s="17"/>
      <c r="E58" s="19"/>
      <c r="F58" s="19"/>
      <c r="G58" s="17"/>
      <c r="H58" s="19"/>
      <c r="I58" s="19"/>
      <c r="J58" s="17"/>
      <c r="K58" s="17"/>
      <c r="L58" s="17"/>
      <c r="M58" s="36"/>
    </row>
    <row r="59" spans="1:13" x14ac:dyDescent="0.2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34"/>
    </row>
    <row r="60" spans="1:13" s="5" customFormat="1" x14ac:dyDescent="0.2">
      <c r="A60" s="13" t="s">
        <v>5</v>
      </c>
      <c r="B60" s="15">
        <f>SUM(B61:B61)</f>
        <v>0</v>
      </c>
      <c r="C60" s="15">
        <f t="shared" ref="C60:L60" si="15">SUM(C61:C61)</f>
        <v>0</v>
      </c>
      <c r="D60" s="15">
        <f t="shared" si="15"/>
        <v>0</v>
      </c>
      <c r="E60" s="15">
        <f t="shared" si="15"/>
        <v>0</v>
      </c>
      <c r="F60" s="15">
        <f t="shared" si="15"/>
        <v>0</v>
      </c>
      <c r="G60" s="15">
        <f t="shared" si="15"/>
        <v>0</v>
      </c>
      <c r="H60" s="15">
        <f t="shared" si="15"/>
        <v>0</v>
      </c>
      <c r="I60" s="15">
        <f t="shared" si="15"/>
        <v>0</v>
      </c>
      <c r="J60" s="15">
        <f t="shared" si="15"/>
        <v>0</v>
      </c>
      <c r="K60" s="15">
        <f t="shared" si="15"/>
        <v>0</v>
      </c>
      <c r="L60" s="15">
        <f t="shared" si="15"/>
        <v>0</v>
      </c>
      <c r="M60" s="35"/>
    </row>
    <row r="61" spans="1:13" x14ac:dyDescent="0.2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34"/>
    </row>
    <row r="62" spans="1:13" s="5" customFormat="1" x14ac:dyDescent="0.2">
      <c r="A62" s="13" t="s">
        <v>3</v>
      </c>
      <c r="B62" s="15">
        <f>SUM(B63:B65)</f>
        <v>0</v>
      </c>
      <c r="C62" s="15">
        <f t="shared" ref="C62:L62" si="16">SUM(C63:C65)</f>
        <v>5821</v>
      </c>
      <c r="D62" s="15">
        <f t="shared" si="16"/>
        <v>5821</v>
      </c>
      <c r="E62" s="15">
        <f t="shared" si="16"/>
        <v>0</v>
      </c>
      <c r="F62" s="15">
        <f t="shared" si="16"/>
        <v>5821</v>
      </c>
      <c r="G62" s="15">
        <f t="shared" si="16"/>
        <v>5821</v>
      </c>
      <c r="H62" s="15">
        <f t="shared" si="16"/>
        <v>0</v>
      </c>
      <c r="I62" s="15">
        <f t="shared" si="16"/>
        <v>0</v>
      </c>
      <c r="J62" s="15">
        <f t="shared" si="16"/>
        <v>0</v>
      </c>
      <c r="K62" s="15">
        <f t="shared" si="16"/>
        <v>5821</v>
      </c>
      <c r="L62" s="15">
        <f t="shared" si="16"/>
        <v>5821</v>
      </c>
      <c r="M62" s="35"/>
    </row>
    <row r="63" spans="1:13" x14ac:dyDescent="0.2">
      <c r="A63" s="16" t="s">
        <v>22</v>
      </c>
      <c r="B63" s="17"/>
      <c r="C63" s="17">
        <v>2471</v>
      </c>
      <c r="D63" s="17">
        <f t="shared" si="1"/>
        <v>2471</v>
      </c>
      <c r="E63" s="17"/>
      <c r="F63" s="17">
        <v>2471</v>
      </c>
      <c r="G63" s="17">
        <f t="shared" ref="G63:G64" si="17">SUM(E63:F63)</f>
        <v>2471</v>
      </c>
      <c r="H63" s="17"/>
      <c r="I63" s="17"/>
      <c r="J63" s="17">
        <f t="shared" si="3"/>
        <v>0</v>
      </c>
      <c r="K63" s="17">
        <f t="shared" si="4"/>
        <v>2471</v>
      </c>
      <c r="L63" s="17">
        <f t="shared" si="5"/>
        <v>2471</v>
      </c>
      <c r="M63" s="34"/>
    </row>
    <row r="64" spans="1:13" x14ac:dyDescent="0.2">
      <c r="A64" s="16" t="s">
        <v>23</v>
      </c>
      <c r="B64" s="17"/>
      <c r="C64" s="17">
        <v>3350</v>
      </c>
      <c r="D64" s="17">
        <f t="shared" si="1"/>
        <v>3350</v>
      </c>
      <c r="E64" s="17"/>
      <c r="F64" s="17">
        <v>3350</v>
      </c>
      <c r="G64" s="17">
        <f t="shared" si="17"/>
        <v>3350</v>
      </c>
      <c r="H64" s="17"/>
      <c r="I64" s="17"/>
      <c r="J64" s="17">
        <f t="shared" si="3"/>
        <v>0</v>
      </c>
      <c r="K64" s="17">
        <f t="shared" si="4"/>
        <v>3350</v>
      </c>
      <c r="L64" s="17">
        <f t="shared" si="5"/>
        <v>3350</v>
      </c>
      <c r="M64" s="34"/>
    </row>
    <row r="65" spans="1:13" x14ac:dyDescent="0.2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34"/>
    </row>
    <row r="66" spans="1:13" s="5" customFormat="1" x14ac:dyDescent="0.2">
      <c r="A66" s="13" t="s">
        <v>15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35"/>
    </row>
    <row r="67" spans="1:13" x14ac:dyDescent="0.2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34"/>
    </row>
    <row r="68" spans="1:13" s="11" customFormat="1" ht="13.5" x14ac:dyDescent="0.25">
      <c r="A68" s="18" t="s">
        <v>4</v>
      </c>
      <c r="B68" s="19">
        <f>SUM(B60,B62,B66)</f>
        <v>0</v>
      </c>
      <c r="C68" s="19">
        <f t="shared" ref="C68:L68" si="18">SUM(C60,C62,C66)</f>
        <v>5821</v>
      </c>
      <c r="D68" s="19">
        <f t="shared" si="18"/>
        <v>5821</v>
      </c>
      <c r="E68" s="19">
        <f t="shared" si="18"/>
        <v>0</v>
      </c>
      <c r="F68" s="19">
        <f t="shared" si="18"/>
        <v>5821</v>
      </c>
      <c r="G68" s="19">
        <f t="shared" si="18"/>
        <v>5821</v>
      </c>
      <c r="H68" s="19">
        <f t="shared" si="18"/>
        <v>0</v>
      </c>
      <c r="I68" s="19">
        <f t="shared" si="18"/>
        <v>0</v>
      </c>
      <c r="J68" s="19">
        <f t="shared" si="18"/>
        <v>0</v>
      </c>
      <c r="K68" s="19">
        <f t="shared" si="18"/>
        <v>5821</v>
      </c>
      <c r="L68" s="19">
        <f t="shared" si="18"/>
        <v>5821</v>
      </c>
      <c r="M68" s="36"/>
    </row>
    <row r="69" spans="1:13" x14ac:dyDescent="0.2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34"/>
    </row>
    <row r="70" spans="1:13" s="3" customFormat="1" x14ac:dyDescent="0.2">
      <c r="A70" s="20"/>
      <c r="B70" s="21"/>
      <c r="C70" s="21"/>
      <c r="D70" s="17"/>
      <c r="E70" s="21"/>
      <c r="F70" s="21"/>
      <c r="G70" s="21"/>
      <c r="H70" s="21"/>
      <c r="I70" s="21"/>
      <c r="J70" s="21"/>
      <c r="K70" s="21"/>
      <c r="L70" s="21"/>
      <c r="M70" s="37"/>
    </row>
    <row r="71" spans="1:13" s="5" customFormat="1" ht="25.5" x14ac:dyDescent="0.2">
      <c r="A71" s="22" t="s">
        <v>12</v>
      </c>
      <c r="B71" s="23">
        <f>SUM(B26,B35,B57,B68)</f>
        <v>2213024</v>
      </c>
      <c r="C71" s="23">
        <f t="shared" ref="C71:L71" si="19">SUM(C26,C35,C57,C68)</f>
        <v>41539</v>
      </c>
      <c r="D71" s="23">
        <f t="shared" si="19"/>
        <v>2254563</v>
      </c>
      <c r="E71" s="23">
        <f t="shared" si="19"/>
        <v>2213024</v>
      </c>
      <c r="F71" s="23">
        <f t="shared" si="19"/>
        <v>41539</v>
      </c>
      <c r="G71" s="23">
        <f t="shared" si="19"/>
        <v>2254563</v>
      </c>
      <c r="H71" s="23">
        <f t="shared" si="19"/>
        <v>23005</v>
      </c>
      <c r="I71" s="23">
        <f t="shared" si="19"/>
        <v>0</v>
      </c>
      <c r="J71" s="23">
        <f t="shared" si="19"/>
        <v>2236029</v>
      </c>
      <c r="K71" s="23">
        <f t="shared" si="19"/>
        <v>41539</v>
      </c>
      <c r="L71" s="23">
        <f t="shared" si="19"/>
        <v>2277568</v>
      </c>
      <c r="M71" s="35"/>
    </row>
    <row r="72" spans="1:13" s="5" customFormat="1" x14ac:dyDescent="0.2">
      <c r="A72" s="24"/>
      <c r="B72" s="25"/>
      <c r="C72" s="26"/>
      <c r="D72" s="10"/>
      <c r="E72" s="6"/>
    </row>
    <row r="73" spans="1:13" x14ac:dyDescent="0.2">
      <c r="A73" s="13" t="s">
        <v>24</v>
      </c>
      <c r="B73" s="17"/>
      <c r="C73" s="31"/>
      <c r="D73" s="32"/>
      <c r="E73" s="31"/>
      <c r="F73" s="33"/>
      <c r="G73" s="33"/>
      <c r="H73" s="33"/>
      <c r="I73" s="33"/>
      <c r="J73" s="33"/>
      <c r="K73" s="33"/>
      <c r="L73" s="33"/>
    </row>
    <row r="74" spans="1:13" x14ac:dyDescent="0.2">
      <c r="A74" s="14"/>
      <c r="B74" s="17"/>
      <c r="C74" s="31"/>
      <c r="D74" s="32"/>
      <c r="E74" s="31"/>
      <c r="F74" s="33"/>
      <c r="G74" s="33"/>
      <c r="H74" s="33"/>
      <c r="I74" s="33"/>
      <c r="J74" s="33"/>
      <c r="K74" s="33"/>
      <c r="L74" s="33"/>
    </row>
    <row r="75" spans="1:13" x14ac:dyDescent="0.2">
      <c r="A75" s="13" t="s">
        <v>8</v>
      </c>
      <c r="B75" s="15">
        <f>SUM(B76:B77)</f>
        <v>197454</v>
      </c>
      <c r="C75" s="15">
        <f t="shared" ref="C75:L75" si="20">SUM(C76:C77)</f>
        <v>0</v>
      </c>
      <c r="D75" s="15">
        <f t="shared" si="20"/>
        <v>197454</v>
      </c>
      <c r="E75" s="15">
        <f t="shared" si="20"/>
        <v>197454</v>
      </c>
      <c r="F75" s="15">
        <f t="shared" si="20"/>
        <v>0</v>
      </c>
      <c r="G75" s="15">
        <f t="shared" si="20"/>
        <v>197454</v>
      </c>
      <c r="H75" s="15">
        <f t="shared" si="20"/>
        <v>-28454</v>
      </c>
      <c r="I75" s="15">
        <f t="shared" si="20"/>
        <v>0</v>
      </c>
      <c r="J75" s="15">
        <f t="shared" si="20"/>
        <v>169000</v>
      </c>
      <c r="K75" s="15">
        <f t="shared" si="20"/>
        <v>0</v>
      </c>
      <c r="L75" s="15">
        <f t="shared" si="20"/>
        <v>169000</v>
      </c>
    </row>
    <row r="76" spans="1:13" x14ac:dyDescent="0.2">
      <c r="A76" s="16" t="s">
        <v>30</v>
      </c>
      <c r="B76" s="17">
        <v>169000</v>
      </c>
      <c r="C76" s="17"/>
      <c r="D76" s="17">
        <f>SUM(B76:C76)</f>
        <v>169000</v>
      </c>
      <c r="E76" s="17">
        <v>169000</v>
      </c>
      <c r="F76" s="17"/>
      <c r="G76" s="17">
        <f>SUM(E76:F76)</f>
        <v>169000</v>
      </c>
      <c r="H76" s="17"/>
      <c r="I76" s="17"/>
      <c r="J76" s="17">
        <f>SUM(E76,H76)</f>
        <v>169000</v>
      </c>
      <c r="K76" s="17">
        <f>SUM(F76,I76)</f>
        <v>0</v>
      </c>
      <c r="L76" s="17">
        <f>SUM(J76:K76)</f>
        <v>169000</v>
      </c>
    </row>
    <row r="77" spans="1:13" x14ac:dyDescent="0.2">
      <c r="A77" s="16" t="s">
        <v>25</v>
      </c>
      <c r="B77" s="17">
        <v>28454</v>
      </c>
      <c r="C77" s="17"/>
      <c r="D77" s="17">
        <f>SUM(B77:C77)</f>
        <v>28454</v>
      </c>
      <c r="E77" s="17">
        <v>28454</v>
      </c>
      <c r="F77" s="17"/>
      <c r="G77" s="17">
        <f>SUM(E77:F77)</f>
        <v>28454</v>
      </c>
      <c r="H77" s="17">
        <v>-28454</v>
      </c>
      <c r="I77" s="17"/>
      <c r="J77" s="17">
        <f>SUM(E77,H77)</f>
        <v>0</v>
      </c>
      <c r="K77" s="17">
        <f>SUM(F77,I77)</f>
        <v>0</v>
      </c>
      <c r="L77" s="17">
        <f>SUM(J77:K77)</f>
        <v>0</v>
      </c>
    </row>
    <row r="78" spans="1:13" x14ac:dyDescent="0.2">
      <c r="A78" s="20"/>
      <c r="B78" s="21"/>
      <c r="C78" s="33"/>
      <c r="D78" s="32"/>
      <c r="E78" s="31"/>
      <c r="F78" s="33"/>
      <c r="G78" s="33"/>
      <c r="H78" s="33"/>
      <c r="I78" s="33"/>
      <c r="J78" s="33"/>
      <c r="K78" s="33"/>
      <c r="L78" s="33"/>
    </row>
    <row r="79" spans="1:13" ht="33.75" customHeight="1" x14ac:dyDescent="0.2">
      <c r="A79" s="22" t="s">
        <v>26</v>
      </c>
      <c r="B79" s="23">
        <f>SUM(B75)</f>
        <v>197454</v>
      </c>
      <c r="C79" s="23">
        <f t="shared" ref="C79:L79" si="21">SUM(C75)</f>
        <v>0</v>
      </c>
      <c r="D79" s="23">
        <f t="shared" si="21"/>
        <v>197454</v>
      </c>
      <c r="E79" s="23">
        <f t="shared" si="21"/>
        <v>197454</v>
      </c>
      <c r="F79" s="23">
        <f t="shared" si="21"/>
        <v>0</v>
      </c>
      <c r="G79" s="23">
        <f t="shared" si="21"/>
        <v>197454</v>
      </c>
      <c r="H79" s="23">
        <f t="shared" si="21"/>
        <v>-28454</v>
      </c>
      <c r="I79" s="23">
        <f t="shared" si="21"/>
        <v>0</v>
      </c>
      <c r="J79" s="23">
        <f t="shared" si="21"/>
        <v>169000</v>
      </c>
      <c r="K79" s="23">
        <f t="shared" si="21"/>
        <v>0</v>
      </c>
      <c r="L79" s="23">
        <f t="shared" si="21"/>
        <v>169000</v>
      </c>
    </row>
    <row r="81" spans="1:12" x14ac:dyDescent="0.2">
      <c r="A81" s="13" t="s">
        <v>32</v>
      </c>
      <c r="B81" s="17"/>
      <c r="C81" s="33"/>
      <c r="D81" s="32"/>
      <c r="E81" s="31"/>
      <c r="F81" s="33"/>
      <c r="G81" s="33"/>
      <c r="H81" s="33"/>
      <c r="I81" s="33"/>
      <c r="J81" s="33"/>
      <c r="K81" s="33"/>
      <c r="L81" s="33"/>
    </row>
    <row r="82" spans="1:12" x14ac:dyDescent="0.2">
      <c r="A82" s="14"/>
      <c r="B82" s="17"/>
      <c r="C82" s="33"/>
      <c r="D82" s="32"/>
      <c r="E82" s="31"/>
      <c r="F82" s="33"/>
      <c r="G82" s="33"/>
      <c r="H82" s="33"/>
      <c r="I82" s="33"/>
      <c r="J82" s="33"/>
      <c r="K82" s="33"/>
      <c r="L82" s="33"/>
    </row>
    <row r="83" spans="1:12" x14ac:dyDescent="0.2">
      <c r="A83" s="13" t="s">
        <v>8</v>
      </c>
      <c r="B83" s="15">
        <f>SUM(B84:B85)</f>
        <v>5673</v>
      </c>
      <c r="C83" s="15">
        <f t="shared" ref="C83:L83" si="22">SUM(C84:C85)</f>
        <v>0</v>
      </c>
      <c r="D83" s="15">
        <f t="shared" si="22"/>
        <v>5673</v>
      </c>
      <c r="E83" s="15">
        <f t="shared" si="22"/>
        <v>5673</v>
      </c>
      <c r="F83" s="15">
        <f t="shared" si="22"/>
        <v>0</v>
      </c>
      <c r="G83" s="15">
        <f t="shared" si="22"/>
        <v>5673</v>
      </c>
      <c r="H83" s="15">
        <f t="shared" si="22"/>
        <v>606</v>
      </c>
      <c r="I83" s="15">
        <f t="shared" si="22"/>
        <v>0</v>
      </c>
      <c r="J83" s="15">
        <f t="shared" si="22"/>
        <v>6279</v>
      </c>
      <c r="K83" s="15">
        <f t="shared" si="22"/>
        <v>0</v>
      </c>
      <c r="L83" s="15">
        <f t="shared" si="22"/>
        <v>6279</v>
      </c>
    </row>
    <row r="84" spans="1:12" x14ac:dyDescent="0.2">
      <c r="A84" s="16" t="s">
        <v>33</v>
      </c>
      <c r="B84" s="17">
        <v>5673</v>
      </c>
      <c r="C84" s="17"/>
      <c r="D84" s="17">
        <f>SUM(B84:C84)</f>
        <v>5673</v>
      </c>
      <c r="E84" s="17">
        <v>5673</v>
      </c>
      <c r="F84" s="17"/>
      <c r="G84" s="17">
        <f>SUM(E84:F84)</f>
        <v>5673</v>
      </c>
      <c r="H84" s="17"/>
      <c r="I84" s="17"/>
      <c r="J84" s="17">
        <f>SUM(E84,H84)</f>
        <v>5673</v>
      </c>
      <c r="K84" s="17">
        <f>SUM(F84,I84)</f>
        <v>0</v>
      </c>
      <c r="L84" s="17">
        <f>SUM(J84:K84)</f>
        <v>5673</v>
      </c>
    </row>
    <row r="85" spans="1:12" x14ac:dyDescent="0.2">
      <c r="A85" s="20" t="s">
        <v>62</v>
      </c>
      <c r="B85" s="21"/>
      <c r="C85" s="17"/>
      <c r="D85" s="17"/>
      <c r="E85" s="17"/>
      <c r="F85" s="17"/>
      <c r="G85" s="17"/>
      <c r="H85" s="17">
        <v>606</v>
      </c>
      <c r="I85" s="17"/>
      <c r="J85" s="17">
        <f>SUM(E85,H85)</f>
        <v>606</v>
      </c>
      <c r="K85" s="17">
        <f>SUM(F85,I85)</f>
        <v>0</v>
      </c>
      <c r="L85" s="17">
        <f>SUM(J85:K85)</f>
        <v>606</v>
      </c>
    </row>
    <row r="86" spans="1:12" x14ac:dyDescent="0.2">
      <c r="A86" s="20"/>
      <c r="B86" s="21"/>
      <c r="C86" s="33"/>
      <c r="D86" s="32"/>
      <c r="E86" s="31"/>
      <c r="F86" s="33"/>
      <c r="G86" s="33"/>
      <c r="H86" s="33"/>
      <c r="I86" s="33"/>
      <c r="J86" s="33"/>
      <c r="K86" s="33"/>
      <c r="L86" s="33"/>
    </row>
    <row r="87" spans="1:12" ht="25.5" x14ac:dyDescent="0.2">
      <c r="A87" s="22" t="s">
        <v>34</v>
      </c>
      <c r="B87" s="23">
        <f>SUM(B83)</f>
        <v>5673</v>
      </c>
      <c r="C87" s="23">
        <f t="shared" ref="C87:L87" si="23">SUM(C83)</f>
        <v>0</v>
      </c>
      <c r="D87" s="23">
        <f t="shared" si="23"/>
        <v>5673</v>
      </c>
      <c r="E87" s="23">
        <f t="shared" si="23"/>
        <v>5673</v>
      </c>
      <c r="F87" s="23">
        <f t="shared" si="23"/>
        <v>0</v>
      </c>
      <c r="G87" s="23">
        <f t="shared" si="23"/>
        <v>5673</v>
      </c>
      <c r="H87" s="23">
        <f t="shared" si="23"/>
        <v>606</v>
      </c>
      <c r="I87" s="23">
        <f t="shared" si="23"/>
        <v>0</v>
      </c>
      <c r="J87" s="23">
        <f t="shared" si="23"/>
        <v>6279</v>
      </c>
      <c r="K87" s="23">
        <f t="shared" si="23"/>
        <v>0</v>
      </c>
      <c r="L87" s="23">
        <f t="shared" si="23"/>
        <v>6279</v>
      </c>
    </row>
    <row r="89" spans="1:12" x14ac:dyDescent="0.2">
      <c r="A89" s="13" t="s">
        <v>64</v>
      </c>
      <c r="B89" s="17"/>
      <c r="C89" s="33"/>
      <c r="D89" s="32"/>
      <c r="E89" s="31"/>
      <c r="F89" s="33"/>
      <c r="G89" s="33"/>
      <c r="H89" s="33"/>
      <c r="I89" s="33"/>
      <c r="J89" s="33"/>
      <c r="K89" s="33"/>
      <c r="L89" s="33"/>
    </row>
    <row r="90" spans="1:12" x14ac:dyDescent="0.2">
      <c r="A90" s="14"/>
      <c r="B90" s="17"/>
      <c r="C90" s="33"/>
      <c r="D90" s="32"/>
      <c r="E90" s="31"/>
      <c r="F90" s="33"/>
      <c r="G90" s="33"/>
      <c r="H90" s="33"/>
      <c r="I90" s="33"/>
      <c r="J90" s="33"/>
      <c r="K90" s="33"/>
      <c r="L90" s="33"/>
    </row>
    <row r="91" spans="1:12" x14ac:dyDescent="0.2">
      <c r="A91" s="13" t="s">
        <v>8</v>
      </c>
      <c r="B91" s="15">
        <f>SUM(B92:B93)</f>
        <v>0</v>
      </c>
      <c r="C91" s="15">
        <f t="shared" ref="C91" si="24">SUM(C92:C93)</f>
        <v>0</v>
      </c>
      <c r="D91" s="15">
        <f t="shared" ref="D91" si="25">SUM(D92:D93)</f>
        <v>0</v>
      </c>
      <c r="E91" s="15">
        <f t="shared" ref="E91" si="26">SUM(E92:E93)</f>
        <v>0</v>
      </c>
      <c r="F91" s="15">
        <f t="shared" ref="F91" si="27">SUM(F92:F93)</f>
        <v>0</v>
      </c>
      <c r="G91" s="15">
        <f t="shared" ref="G91" si="28">SUM(G92:G93)</f>
        <v>0</v>
      </c>
      <c r="H91" s="15">
        <f t="shared" ref="H91" si="29">SUM(H92:H93)</f>
        <v>2100</v>
      </c>
      <c r="I91" s="15">
        <f t="shared" ref="I91" si="30">SUM(I92:I93)</f>
        <v>0</v>
      </c>
      <c r="J91" s="15">
        <f t="shared" ref="J91" si="31">SUM(J92:J93)</f>
        <v>2100</v>
      </c>
      <c r="K91" s="15">
        <f t="shared" ref="K91" si="32">SUM(K92:K93)</f>
        <v>0</v>
      </c>
      <c r="L91" s="15">
        <f t="shared" ref="L91" si="33">SUM(L92:L93)</f>
        <v>2100</v>
      </c>
    </row>
    <row r="92" spans="1:12" x14ac:dyDescent="0.2">
      <c r="A92" s="16" t="s">
        <v>66</v>
      </c>
      <c r="B92" s="17"/>
      <c r="C92" s="17"/>
      <c r="D92" s="17">
        <f>SUM(B92:C92)</f>
        <v>0</v>
      </c>
      <c r="E92" s="17"/>
      <c r="F92" s="17"/>
      <c r="G92" s="17">
        <f>SUM(E92:F92)</f>
        <v>0</v>
      </c>
      <c r="H92" s="17">
        <v>1000</v>
      </c>
      <c r="I92" s="17"/>
      <c r="J92" s="17">
        <f>SUM(E92,H92)</f>
        <v>1000</v>
      </c>
      <c r="K92" s="17">
        <f>SUM(F92,I92)</f>
        <v>0</v>
      </c>
      <c r="L92" s="17">
        <f>SUM(J92:K92)</f>
        <v>1000</v>
      </c>
    </row>
    <row r="93" spans="1:12" x14ac:dyDescent="0.2">
      <c r="A93" s="20" t="s">
        <v>67</v>
      </c>
      <c r="B93" s="21"/>
      <c r="C93" s="17"/>
      <c r="D93" s="17"/>
      <c r="E93" s="17"/>
      <c r="F93" s="17"/>
      <c r="G93" s="17"/>
      <c r="H93" s="17">
        <v>1100</v>
      </c>
      <c r="I93" s="17"/>
      <c r="J93" s="17">
        <f>SUM(E93,H93)</f>
        <v>1100</v>
      </c>
      <c r="K93" s="17">
        <f>SUM(F93,I93)</f>
        <v>0</v>
      </c>
      <c r="L93" s="17">
        <f>SUM(J93:K93)</f>
        <v>1100</v>
      </c>
    </row>
    <row r="94" spans="1:12" x14ac:dyDescent="0.2">
      <c r="A94" s="20"/>
      <c r="B94" s="21"/>
      <c r="C94" s="33"/>
      <c r="D94" s="32"/>
      <c r="E94" s="31"/>
      <c r="F94" s="33"/>
      <c r="G94" s="33"/>
      <c r="H94" s="33"/>
      <c r="I94" s="33"/>
      <c r="J94" s="33"/>
      <c r="K94" s="33"/>
      <c r="L94" s="33"/>
    </row>
    <row r="95" spans="1:12" ht="25.5" x14ac:dyDescent="0.2">
      <c r="A95" s="22" t="s">
        <v>65</v>
      </c>
      <c r="B95" s="23">
        <f>SUM(B91)</f>
        <v>0</v>
      </c>
      <c r="C95" s="23">
        <f t="shared" ref="C95:L95" si="34">SUM(C91)</f>
        <v>0</v>
      </c>
      <c r="D95" s="23">
        <f t="shared" si="34"/>
        <v>0</v>
      </c>
      <c r="E95" s="23">
        <f t="shared" si="34"/>
        <v>0</v>
      </c>
      <c r="F95" s="23">
        <f t="shared" si="34"/>
        <v>0</v>
      </c>
      <c r="G95" s="23">
        <f t="shared" si="34"/>
        <v>0</v>
      </c>
      <c r="H95" s="23">
        <f t="shared" si="34"/>
        <v>2100</v>
      </c>
      <c r="I95" s="23">
        <f t="shared" si="34"/>
        <v>0</v>
      </c>
      <c r="J95" s="23">
        <f t="shared" si="34"/>
        <v>2100</v>
      </c>
      <c r="K95" s="23">
        <f t="shared" si="34"/>
        <v>0</v>
      </c>
      <c r="L95" s="23">
        <f t="shared" si="34"/>
        <v>2100</v>
      </c>
    </row>
  </sheetData>
  <mergeCells count="11">
    <mergeCell ref="K1:L1"/>
    <mergeCell ref="C6:C7"/>
    <mergeCell ref="D6:D7"/>
    <mergeCell ref="E6:G6"/>
    <mergeCell ref="H6:I6"/>
    <mergeCell ref="J6:L6"/>
    <mergeCell ref="A5:B5"/>
    <mergeCell ref="A4:B4"/>
    <mergeCell ref="A6:A7"/>
    <mergeCell ref="B6:B7"/>
    <mergeCell ref="A3:L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2018-05-02T08:48:38Z</cp:lastPrinted>
  <dcterms:created xsi:type="dcterms:W3CDTF">2014-01-10T08:24:40Z</dcterms:created>
  <dcterms:modified xsi:type="dcterms:W3CDTF">2018-05-02T08:49:19Z</dcterms:modified>
</cp:coreProperties>
</file>